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S:\I\Vezetőségi ülés\2022.04.20\"/>
    </mc:Choice>
  </mc:AlternateContent>
  <xr:revisionPtr revIDLastSave="0" documentId="8_{D858ED25-5F2B-4CF3-AF43-1AA6CC38FBEC}" xr6:coauthVersionLast="47" xr6:coauthVersionMax="47" xr10:uidLastSave="{00000000-0000-0000-0000-000000000000}"/>
  <bookViews>
    <workbookView xWindow="2340" yWindow="1050" windowWidth="14400" windowHeight="15150" xr2:uid="{00000000-000D-0000-FFFF-FFFF00000000}"/>
  </bookViews>
  <sheets>
    <sheet name="P.ügyi beszámoló" sheetId="4" r:id="rId1"/>
    <sheet name="Kiadás" sheetId="6" r:id="rId2"/>
    <sheet name="AM-MOE pályázat" sheetId="7" r:id="rId3"/>
    <sheet name="Bank-pénztár" sheetId="5" r:id="rId4"/>
    <sheet name="Munka1" sheetId="8" state="hidden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5" l="1"/>
  <c r="C10" i="5"/>
  <c r="C11" i="5" s="1"/>
  <c r="C6" i="5"/>
  <c r="J12" i="4"/>
  <c r="J44" i="6" l="1"/>
  <c r="J10" i="6"/>
  <c r="C17" i="8"/>
  <c r="C16" i="8"/>
  <c r="C15" i="8"/>
  <c r="C13" i="8"/>
  <c r="C14" i="8"/>
  <c r="C10" i="8"/>
  <c r="J9" i="4" l="1"/>
  <c r="J17" i="4" s="1"/>
  <c r="C21" i="5" l="1"/>
  <c r="J41" i="6"/>
  <c r="J36" i="6"/>
  <c r="J32" i="6"/>
  <c r="J26" i="6"/>
  <c r="J28" i="6"/>
  <c r="J37" i="6" l="1"/>
  <c r="C22" i="5" s="1"/>
  <c r="C2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MOE</author>
  </authors>
  <commentList>
    <comment ref="B10" authorId="0" shapeId="0" xr:uid="{7F4AD650-F706-45A4-B731-4A5D98D5A9CD}">
      <text>
        <r>
          <rPr>
            <b/>
            <sz val="9"/>
            <color indexed="81"/>
            <rFont val="Tahoma"/>
            <family val="2"/>
            <charset val="238"/>
          </rPr>
          <t>MOE:</t>
        </r>
        <r>
          <rPr>
            <sz val="9"/>
            <color indexed="81"/>
            <rFont val="Tahoma"/>
            <family val="2"/>
            <charset val="238"/>
          </rPr>
          <t xml:space="preserve">
9671 fk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MOE</author>
  </authors>
  <commentList>
    <comment ref="J25" authorId="0" shapeId="0" xr:uid="{6CACE6CE-BF1A-41C0-B70A-B1DC820F78C5}">
      <text>
        <r>
          <rPr>
            <b/>
            <sz val="9"/>
            <color indexed="81"/>
            <rFont val="Tahoma"/>
            <family val="2"/>
            <charset val="238"/>
          </rPr>
          <t>MOE:</t>
        </r>
        <r>
          <rPr>
            <sz val="9"/>
            <color indexed="81"/>
            <rFont val="Tahoma"/>
            <family val="2"/>
            <charset val="238"/>
          </rPr>
          <t xml:space="preserve">
Dr. Beerecz Orsolya</t>
        </r>
      </text>
    </comment>
  </commentList>
</comments>
</file>

<file path=xl/sharedStrings.xml><?xml version="1.0" encoding="utf-8"?>
<sst xmlns="http://schemas.openxmlformats.org/spreadsheetml/2006/main" count="121" uniqueCount="103">
  <si>
    <t>Megnevezés</t>
  </si>
  <si>
    <t>Részletezés</t>
  </si>
  <si>
    <t>Nettó árbevétel</t>
  </si>
  <si>
    <t>Származási lap (értékesített és saját beállítású tenyészsüldők után)</t>
  </si>
  <si>
    <t>Telep szemle (új telepek szemleköltsége)</t>
  </si>
  <si>
    <t>Árbevétel összesen:</t>
  </si>
  <si>
    <t>Támogatások</t>
  </si>
  <si>
    <t>Tagdíj</t>
  </si>
  <si>
    <t>Összesen:</t>
  </si>
  <si>
    <t>Egyéb bevételek</t>
  </si>
  <si>
    <t>Irodaszer beszerzés</t>
  </si>
  <si>
    <t>Egyéb anyagköltségek</t>
  </si>
  <si>
    <t>Igénybevett szolgáltatások költségei</t>
  </si>
  <si>
    <t>Szállítási, rakodási költség</t>
  </si>
  <si>
    <t>Bérleti díjak</t>
  </si>
  <si>
    <t>Postai, távközlési költségek</t>
  </si>
  <si>
    <t>Számviteli szolgáltatás</t>
  </si>
  <si>
    <t>Mangalica nevelési költség</t>
  </si>
  <si>
    <t xml:space="preserve">Összesen: </t>
  </si>
  <si>
    <t>Összesen</t>
  </si>
  <si>
    <t>Bérköltségek</t>
  </si>
  <si>
    <t>Munkavállalók munkabérköltsége</t>
  </si>
  <si>
    <t xml:space="preserve">Értékcsökkenési leírás </t>
  </si>
  <si>
    <t>Tájékoztató adat</t>
  </si>
  <si>
    <t xml:space="preserve"> ALAPTEVÉKENYSÉG  BEVÉTELE</t>
  </si>
  <si>
    <t xml:space="preserve"> ALAPTEVÉKENYSÉG  KIADÁSAI</t>
  </si>
  <si>
    <t>Személyi jellegű egyéb /reprezent. cégj/</t>
  </si>
  <si>
    <t>Érdekvédelmi szervezetek tagdíja (DAGENE, MÁSZ)</t>
  </si>
  <si>
    <t>Bérjárulékok (Szocho, AM)</t>
  </si>
  <si>
    <t>Bankköltségek</t>
  </si>
  <si>
    <t>Kerekítési különbözet</t>
  </si>
  <si>
    <t>Tárgyi eszköz beszerzése</t>
  </si>
  <si>
    <t>Közbeszerzési elj. Költsége</t>
  </si>
  <si>
    <t>Laboratóriumi vizsgálat díja</t>
  </si>
  <si>
    <t>Támogatás összesen:</t>
  </si>
  <si>
    <t>Alaptevékenység bevétele összesen:</t>
  </si>
  <si>
    <t>Alaptevékenység kiadásai összesen:</t>
  </si>
  <si>
    <t>Bank-pénztár Főszámla</t>
  </si>
  <si>
    <t>Eredmény</t>
  </si>
  <si>
    <t>Bank -pénztár Alszámla</t>
  </si>
  <si>
    <t>Bevétel</t>
  </si>
  <si>
    <t>Kiadás</t>
  </si>
  <si>
    <t>Iroda takarítás költsége</t>
  </si>
  <si>
    <t>Szakmai szakértés, törzskönyvezés  (5 fő)</t>
  </si>
  <si>
    <t>Tenyészkanértékesítés</t>
  </si>
  <si>
    <t>Állatállomány leltára</t>
  </si>
  <si>
    <t>Növekmény összesen:</t>
  </si>
  <si>
    <t>Egyéb kapott kamatokés árfolyam nyereség bevétele</t>
  </si>
  <si>
    <t>Tenyésztésszervezési támogatás  és egyéb támogatás</t>
  </si>
  <si>
    <t>Utazási költségtérítés (vezetőség is)</t>
  </si>
  <si>
    <t>Eszközök értékcsökkenése</t>
  </si>
  <si>
    <t>Agroturisztikai szolgáltatás</t>
  </si>
  <si>
    <t>Egyéb igénybe vett szolgáltatások</t>
  </si>
  <si>
    <t>Munkaruha</t>
  </si>
  <si>
    <t>Kisértékű berendezés</t>
  </si>
  <si>
    <t>Tisztíttószer</t>
  </si>
  <si>
    <t>Hírdetés, reklám</t>
  </si>
  <si>
    <t>ELÁBÉ</t>
  </si>
  <si>
    <t>Egyéb ráfordítás</t>
  </si>
  <si>
    <t>MGEF/447-1/2019</t>
  </si>
  <si>
    <t>Kapott előleg</t>
  </si>
  <si>
    <t>Támogatás száma</t>
  </si>
  <si>
    <t>Porgram neve</t>
  </si>
  <si>
    <t>Támogatásból származó bevétel</t>
  </si>
  <si>
    <t>Ténylegesen kifizetett költségek</t>
  </si>
  <si>
    <t>Támogatás feloldás</t>
  </si>
  <si>
    <t xml:space="preserve">Egyéb bevétel </t>
  </si>
  <si>
    <t>2021. évi nyitóbank főszámla</t>
  </si>
  <si>
    <t>2021. évi nyitópénztár</t>
  </si>
  <si>
    <t>2021. évi záróbank főszámla</t>
  </si>
  <si>
    <t>2021. évi zárópénztár</t>
  </si>
  <si>
    <t>2021. évi nyitóbank alszámla</t>
  </si>
  <si>
    <t>2021. évi záróbank alszámla</t>
  </si>
  <si>
    <t>2021. évi tevékenység eredménye</t>
  </si>
  <si>
    <t>Beszámoló a 2021. évi gazdálkodásról</t>
  </si>
  <si>
    <t>2021. évi vevői kintlévőség</t>
  </si>
  <si>
    <t>2021. évi szállítói kötelezettség</t>
  </si>
  <si>
    <t>Nettó követelés összesen 2021.12.31.</t>
  </si>
  <si>
    <t>FM-MOE TÁMOGATÁS 2021. ÉVI</t>
  </si>
  <si>
    <t>MGEF/4-1/2021</t>
  </si>
  <si>
    <t>Mangalica a fiatalok konyhájában</t>
  </si>
  <si>
    <t>Nomád Séf sorozat</t>
  </si>
  <si>
    <t xml:space="preserve">Külföldi termékbemutató- Sepsiszentgyörgy </t>
  </si>
  <si>
    <t>Külföldi termékbemutató-Bukarest</t>
  </si>
  <si>
    <t>Külföldi termékbemutató- Szerbia</t>
  </si>
  <si>
    <t>Külföldi termékbemutató- Mamaia</t>
  </si>
  <si>
    <t>Külföldi termékbemutató- Franciaország</t>
  </si>
  <si>
    <t>Külföldi termékbemutató- Kolozsvár</t>
  </si>
  <si>
    <t>Külföldi termékbemutató- Varsó</t>
  </si>
  <si>
    <t>Külföldi termékbemutató- Macedónia</t>
  </si>
  <si>
    <t>Telepüzemeltetési és állategészségügyi szoftver</t>
  </si>
  <si>
    <t>Székesfehérvári Mangalicafesztivál</t>
  </si>
  <si>
    <t>Külföldi termékbemutatók- Franciaország és Lengyelország</t>
  </si>
  <si>
    <t>kan</t>
  </si>
  <si>
    <t>származási lap</t>
  </si>
  <si>
    <t>telep szemle</t>
  </si>
  <si>
    <t>kan süldő</t>
  </si>
  <si>
    <t>igazolás</t>
  </si>
  <si>
    <t xml:space="preserve">név </t>
  </si>
  <si>
    <t>tagdíj</t>
  </si>
  <si>
    <t>2021 évi Ex Situ ( még nincs róla határozat és még ki sem fizették</t>
  </si>
  <si>
    <t>Nyitó összesen</t>
  </si>
  <si>
    <t>Záró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</si>
</sst>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#,##0.00\ &quot;HUF&quot;"/>
    <numFmt numFmtId="165" formatCode="#,##0\ &quot;HUF&quot;"/>
    <numFmt numFmtId="166" formatCode="#,##0.00\ &quot;Ft&quot;"/>
    <numFmt numFmtId="167" formatCode="#,##0\ &quot;Ft&quot;"/>
    <numFmt numFmtId="168" formatCode="_-* #,##0.00\ [$Ft-40E]_-;\-* #,##0.00\ [$Ft-40E]_-;_-* &quot;-&quot;??\ [$Ft-40E]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5">
    <xf numFmtId="0" fontId="0" fillId="0" borderId="0"/>
    <xf numFmtId="0" fontId="4" fillId="7" borderId="5" applyNumberFormat="0" applyAlignment="0" applyProtection="0"/>
    <xf numFmtId="0" fontId="10" fillId="9" borderId="0" applyNumberFormat="0" applyBorder="0" applyAlignment="0" applyProtection="0"/>
    <xf numFmtId="44" fontId="16" fillId="0" borderId="0" applyFont="0" applyFill="0" applyBorder="0" applyAlignment="0" applyProtection="0"/>
    <xf numFmtId="0" fontId="17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0" fontId="6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/>
    <xf numFmtId="0" fontId="6" fillId="0" borderId="1" xfId="0" applyFont="1" applyBorder="1"/>
    <xf numFmtId="166" fontId="0" fillId="0" borderId="1" xfId="0" applyNumberFormat="1" applyBorder="1"/>
    <xf numFmtId="166" fontId="0" fillId="0" borderId="0" xfId="0" applyNumberFormat="1"/>
    <xf numFmtId="167" fontId="0" fillId="0" borderId="0" xfId="0" applyNumberFormat="1"/>
    <xf numFmtId="167" fontId="11" fillId="0" borderId="0" xfId="0" applyNumberFormat="1" applyFont="1"/>
    <xf numFmtId="0" fontId="6" fillId="0" borderId="10" xfId="0" applyFont="1" applyBorder="1"/>
    <xf numFmtId="0" fontId="6" fillId="0" borderId="11" xfId="0" applyFont="1" applyBorder="1"/>
    <xf numFmtId="167" fontId="0" fillId="0" borderId="0" xfId="0" applyNumberFormat="1" applyAlignment="1">
      <alignment wrapText="1"/>
    </xf>
    <xf numFmtId="167" fontId="15" fillId="0" borderId="0" xfId="0" applyNumberFormat="1" applyFont="1"/>
    <xf numFmtId="167" fontId="0" fillId="5" borderId="0" xfId="0" applyNumberFormat="1" applyFill="1"/>
    <xf numFmtId="165" fontId="7" fillId="5" borderId="0" xfId="0" applyNumberFormat="1" applyFont="1" applyFill="1" applyAlignment="1">
      <alignment wrapText="1"/>
    </xf>
    <xf numFmtId="168" fontId="0" fillId="0" borderId="1" xfId="0" applyNumberFormat="1" applyBorder="1"/>
    <xf numFmtId="168" fontId="0" fillId="0" borderId="1" xfId="0" applyNumberFormat="1" applyBorder="1" applyAlignment="1">
      <alignment wrapText="1"/>
    </xf>
    <xf numFmtId="168" fontId="1" fillId="0" borderId="1" xfId="0" applyNumberFormat="1" applyFont="1" applyBorder="1" applyAlignment="1">
      <alignment wrapText="1"/>
    </xf>
    <xf numFmtId="168" fontId="6" fillId="0" borderId="1" xfId="0" applyNumberFormat="1" applyFont="1" applyBorder="1" applyAlignment="1">
      <alignment wrapText="1"/>
    </xf>
    <xf numFmtId="168" fontId="8" fillId="2" borderId="1" xfId="0" applyNumberFormat="1" applyFont="1" applyFill="1" applyBorder="1" applyAlignment="1">
      <alignment wrapText="1"/>
    </xf>
    <xf numFmtId="168" fontId="12" fillId="4" borderId="1" xfId="0" applyNumberFormat="1" applyFont="1" applyFill="1" applyBorder="1" applyAlignment="1">
      <alignment wrapText="1"/>
    </xf>
    <xf numFmtId="168" fontId="8" fillId="10" borderId="3" xfId="0" applyNumberFormat="1" applyFont="1" applyFill="1" applyBorder="1" applyAlignment="1">
      <alignment wrapText="1"/>
    </xf>
    <xf numFmtId="168" fontId="0" fillId="8" borderId="1" xfId="0" applyNumberFormat="1" applyFill="1" applyBorder="1" applyAlignment="1">
      <alignment wrapText="1"/>
    </xf>
    <xf numFmtId="168" fontId="3" fillId="0" borderId="1" xfId="0" applyNumberFormat="1" applyFont="1" applyBorder="1" applyAlignment="1">
      <alignment wrapText="1"/>
    </xf>
    <xf numFmtId="168" fontId="3" fillId="0" borderId="1" xfId="0" applyNumberFormat="1" applyFont="1" applyBorder="1"/>
    <xf numFmtId="0" fontId="3" fillId="0" borderId="1" xfId="0" applyFont="1" applyBorder="1" applyAlignment="1">
      <alignment wrapText="1"/>
    </xf>
    <xf numFmtId="166" fontId="3" fillId="0" borderId="1" xfId="0" applyNumberFormat="1" applyFont="1" applyBorder="1"/>
    <xf numFmtId="168" fontId="8" fillId="0" borderId="3" xfId="0" applyNumberFormat="1" applyFont="1" applyBorder="1" applyAlignment="1">
      <alignment horizontal="left" wrapText="1"/>
    </xf>
    <xf numFmtId="168" fontId="8" fillId="0" borderId="4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/>
    <xf numFmtId="0" fontId="17" fillId="0" borderId="0" xfId="4" applyFill="1" applyBorder="1" applyAlignment="1"/>
    <xf numFmtId="0" fontId="17" fillId="0" borderId="0" xfId="4" applyFill="1" applyBorder="1" applyAlignment="1"/>
    <xf numFmtId="0" fontId="17" fillId="0" borderId="0" xfId="4" applyFill="1" applyBorder="1" applyAlignment="1"/>
    <xf numFmtId="168" fontId="17" fillId="0" borderId="0" xfId="4" applyNumberFormat="1" applyFill="1" applyBorder="1" applyAlignment="1"/>
    <xf numFmtId="0" fontId="17" fillId="0" borderId="0" xfId="4" applyFill="1" applyBorder="1" applyAlignment="1"/>
    <xf numFmtId="0" fontId="21" fillId="3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168" fontId="22" fillId="5" borderId="1" xfId="0" applyNumberFormat="1" applyFont="1" applyFill="1" applyBorder="1" applyAlignment="1">
      <alignment horizontal="left" vertical="center" wrapText="1"/>
    </xf>
    <xf numFmtId="168" fontId="23" fillId="5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5" fontId="21" fillId="11" borderId="17" xfId="1" applyNumberFormat="1" applyFont="1" applyFill="1" applyBorder="1" applyAlignment="1">
      <alignment horizontal="center" vertical="center" wrapText="1"/>
    </xf>
    <xf numFmtId="3" fontId="20" fillId="11" borderId="1" xfId="0" applyNumberFormat="1" applyFont="1" applyFill="1" applyBorder="1" applyAlignment="1">
      <alignment horizontal="right"/>
    </xf>
    <xf numFmtId="165" fontId="21" fillId="12" borderId="14" xfId="2" applyNumberFormat="1" applyFont="1" applyFill="1" applyBorder="1" applyAlignment="1">
      <alignment horizontal="center" vertical="center" wrapText="1"/>
    </xf>
    <xf numFmtId="3" fontId="20" fillId="12" borderId="1" xfId="0" applyNumberFormat="1" applyFont="1" applyFill="1" applyBorder="1" applyAlignment="1">
      <alignment horizontal="right"/>
    </xf>
    <xf numFmtId="3" fontId="21" fillId="11" borderId="1" xfId="1" applyNumberFormat="1" applyFont="1" applyFill="1" applyBorder="1" applyAlignment="1">
      <alignment horizontal="right" wrapText="1"/>
    </xf>
    <xf numFmtId="3" fontId="21" fillId="12" borderId="1" xfId="1" applyNumberFormat="1" applyFont="1" applyFill="1" applyBorder="1" applyAlignment="1">
      <alignment horizontal="right" wrapText="1"/>
    </xf>
    <xf numFmtId="0" fontId="20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168" fontId="21" fillId="0" borderId="6" xfId="0" applyNumberFormat="1" applyFont="1" applyBorder="1" applyAlignment="1">
      <alignment vertical="center" wrapText="1"/>
    </xf>
    <xf numFmtId="168" fontId="0" fillId="5" borderId="1" xfId="0" applyNumberFormat="1" applyFill="1" applyBorder="1"/>
    <xf numFmtId="168" fontId="1" fillId="5" borderId="1" xfId="0" applyNumberFormat="1" applyFont="1" applyFill="1" applyBorder="1"/>
    <xf numFmtId="168" fontId="6" fillId="5" borderId="1" xfId="0" applyNumberFormat="1" applyFont="1" applyFill="1" applyBorder="1" applyAlignment="1">
      <alignment wrapText="1"/>
    </xf>
    <xf numFmtId="165" fontId="21" fillId="11" borderId="18" xfId="1" applyNumberFormat="1" applyFont="1" applyFill="1" applyBorder="1" applyAlignment="1">
      <alignment horizontal="center" vertical="center" wrapText="1"/>
    </xf>
    <xf numFmtId="168" fontId="22" fillId="5" borderId="1" xfId="1" applyNumberFormat="1" applyFont="1" applyFill="1" applyBorder="1" applyAlignment="1">
      <alignment horizontal="right" vertical="center" wrapText="1"/>
    </xf>
    <xf numFmtId="168" fontId="20" fillId="5" borderId="1" xfId="0" applyNumberFormat="1" applyFont="1" applyFill="1" applyBorder="1" applyAlignment="1"/>
    <xf numFmtId="168" fontId="22" fillId="5" borderId="1" xfId="1" applyNumberFormat="1" applyFont="1" applyFill="1" applyBorder="1" applyAlignment="1">
      <alignment vertical="center" wrapText="1"/>
    </xf>
    <xf numFmtId="168" fontId="20" fillId="0" borderId="1" xfId="0" applyNumberFormat="1" applyFont="1" applyBorder="1" applyAlignment="1">
      <alignment vertical="center" wrapText="1"/>
    </xf>
    <xf numFmtId="168" fontId="20" fillId="5" borderId="1" xfId="0" applyNumberFormat="1" applyFont="1" applyFill="1" applyBorder="1" applyAlignment="1">
      <alignment vertical="center" wrapText="1"/>
    </xf>
    <xf numFmtId="167" fontId="0" fillId="0" borderId="1" xfId="3" applyNumberFormat="1" applyFont="1" applyBorder="1"/>
    <xf numFmtId="168" fontId="13" fillId="5" borderId="1" xfId="0" applyNumberFormat="1" applyFont="1" applyFill="1" applyBorder="1"/>
    <xf numFmtId="168" fontId="6" fillId="13" borderId="1" xfId="0" applyNumberFormat="1" applyFont="1" applyFill="1" applyBorder="1" applyAlignment="1">
      <alignment wrapText="1"/>
    </xf>
    <xf numFmtId="3" fontId="0" fillId="0" borderId="0" xfId="0" applyNumberFormat="1"/>
    <xf numFmtId="0" fontId="0" fillId="13" borderId="0" xfId="0" applyFill="1"/>
    <xf numFmtId="3" fontId="0" fillId="13" borderId="0" xfId="0" applyNumberFormat="1" applyFill="1"/>
    <xf numFmtId="168" fontId="7" fillId="1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8" fontId="8" fillId="13" borderId="1" xfId="0" applyNumberFormat="1" applyFont="1" applyFill="1" applyBorder="1" applyAlignment="1">
      <alignment wrapText="1"/>
    </xf>
    <xf numFmtId="168" fontId="0" fillId="0" borderId="0" xfId="0" applyNumberFormat="1"/>
    <xf numFmtId="167" fontId="6" fillId="5" borderId="1" xfId="3" applyNumberFormat="1" applyFont="1" applyFill="1" applyBorder="1"/>
    <xf numFmtId="167" fontId="8" fillId="8" borderId="1" xfId="3" applyNumberFormat="1" applyFont="1" applyFill="1" applyBorder="1"/>
    <xf numFmtId="167" fontId="8" fillId="0" borderId="0" xfId="3" applyNumberFormat="1" applyFont="1" applyAlignment="1">
      <alignment wrapText="1"/>
    </xf>
    <xf numFmtId="167" fontId="8" fillId="8" borderId="1" xfId="0" applyNumberFormat="1" applyFont="1" applyFill="1" applyBorder="1" applyAlignment="1">
      <alignment wrapText="1"/>
    </xf>
    <xf numFmtId="167" fontId="12" fillId="10" borderId="4" xfId="0" applyNumberFormat="1" applyFont="1" applyFill="1" applyBorder="1" applyAlignment="1">
      <alignment wrapText="1"/>
    </xf>
    <xf numFmtId="167" fontId="8" fillId="0" borderId="1" xfId="0" applyNumberFormat="1" applyFont="1" applyBorder="1" applyAlignment="1">
      <alignment wrapText="1"/>
    </xf>
    <xf numFmtId="167" fontId="9" fillId="8" borderId="1" xfId="0" applyNumberFormat="1" applyFont="1" applyFill="1" applyBorder="1" applyAlignment="1">
      <alignment horizontal="right" vertical="center" wrapText="1"/>
    </xf>
    <xf numFmtId="167" fontId="6" fillId="5" borderId="6" xfId="3" applyNumberFormat="1" applyFont="1" applyFill="1" applyBorder="1"/>
    <xf numFmtId="167" fontId="7" fillId="5" borderId="1" xfId="3" applyNumberFormat="1" applyFont="1" applyFill="1" applyBorder="1"/>
    <xf numFmtId="167" fontId="6" fillId="5" borderId="1" xfId="0" applyNumberFormat="1" applyFont="1" applyFill="1" applyBorder="1" applyAlignment="1">
      <alignment horizontal="right" wrapText="1"/>
    </xf>
    <xf numFmtId="167" fontId="6" fillId="5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8" fillId="8" borderId="1" xfId="0" applyFont="1" applyFill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7" fontId="6" fillId="5" borderId="6" xfId="3" applyNumberFormat="1" applyFont="1" applyFill="1" applyBorder="1" applyAlignment="1">
      <alignment horizontal="right" vertical="center"/>
    </xf>
    <xf numFmtId="167" fontId="6" fillId="5" borderId="15" xfId="3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8" fontId="8" fillId="0" borderId="1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left" wrapText="1"/>
    </xf>
    <xf numFmtId="168" fontId="6" fillId="0" borderId="4" xfId="0" applyNumberFormat="1" applyFont="1" applyBorder="1" applyAlignment="1">
      <alignment horizontal="left" wrapText="1"/>
    </xf>
    <xf numFmtId="168" fontId="9" fillId="8" borderId="2" xfId="0" applyNumberFormat="1" applyFont="1" applyFill="1" applyBorder="1" applyAlignment="1">
      <alignment horizontal="left" vertical="center" wrapText="1"/>
    </xf>
    <xf numFmtId="168" fontId="9" fillId="8" borderId="3" xfId="0" applyNumberFormat="1" applyFont="1" applyFill="1" applyBorder="1" applyAlignment="1">
      <alignment horizontal="left" vertical="center" wrapText="1"/>
    </xf>
    <xf numFmtId="168" fontId="9" fillId="8" borderId="4" xfId="0" applyNumberFormat="1" applyFont="1" applyFill="1" applyBorder="1" applyAlignment="1">
      <alignment horizontal="left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168" fontId="8" fillId="8" borderId="2" xfId="0" applyNumberFormat="1" applyFont="1" applyFill="1" applyBorder="1" applyAlignment="1">
      <alignment horizontal="center" wrapText="1"/>
    </xf>
    <xf numFmtId="168" fontId="8" fillId="8" borderId="3" xfId="0" applyNumberFormat="1" applyFont="1" applyFill="1" applyBorder="1" applyAlignment="1">
      <alignment horizontal="center" wrapText="1"/>
    </xf>
    <xf numFmtId="168" fontId="8" fillId="8" borderId="4" xfId="0" applyNumberFormat="1" applyFont="1" applyFill="1" applyBorder="1" applyAlignment="1">
      <alignment horizontal="center" wrapText="1"/>
    </xf>
    <xf numFmtId="168" fontId="8" fillId="8" borderId="1" xfId="0" applyNumberFormat="1" applyFont="1" applyFill="1" applyBorder="1" applyAlignment="1">
      <alignment wrapText="1"/>
    </xf>
    <xf numFmtId="168" fontId="12" fillId="10" borderId="2" xfId="0" applyNumberFormat="1" applyFont="1" applyFill="1" applyBorder="1" applyAlignment="1">
      <alignment horizontal="center" vertical="center" wrapText="1"/>
    </xf>
    <xf numFmtId="168" fontId="12" fillId="10" borderId="3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left" wrapText="1"/>
    </xf>
    <xf numFmtId="0" fontId="21" fillId="3" borderId="1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8" fontId="21" fillId="0" borderId="6" xfId="0" applyNumberFormat="1" applyFont="1" applyBorder="1" applyAlignment="1">
      <alignment horizontal="center" vertical="center" wrapText="1"/>
    </xf>
    <xf numFmtId="168" fontId="21" fillId="0" borderId="14" xfId="0" applyNumberFormat="1" applyFont="1" applyBorder="1" applyAlignment="1">
      <alignment horizontal="center" vertical="center" wrapText="1"/>
    </xf>
    <xf numFmtId="168" fontId="21" fillId="0" borderId="15" xfId="0" applyNumberFormat="1" applyFont="1" applyBorder="1" applyAlignment="1">
      <alignment horizontal="center" vertical="center" wrapText="1"/>
    </xf>
    <xf numFmtId="168" fontId="1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5">
    <cellStyle name="Bevitel" xfId="1" builtinId="20"/>
    <cellStyle name="Normál" xfId="0" builtinId="0"/>
    <cellStyle name="Normál 2" xfId="4" xr:uid="{3B0A7B1B-2DC1-417D-916C-DE197FEE1983}"/>
    <cellStyle name="Pénznem" xfId="3" builtinId="4"/>
    <cellStyle name="Semleges" xfId="2" builtinId="28"/>
  </cellStyles>
  <dxfs count="0"/>
  <tableStyles count="0" defaultTableStyle="TableStyleMedium2" defaultPivotStyle="PivotStyleLight16"/>
  <colors>
    <mruColors>
      <color rgb="FF13969D"/>
      <color rgb="FFAC04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3969D"/>
  </sheetPr>
  <dimension ref="A1:U72"/>
  <sheetViews>
    <sheetView tabSelected="1" zoomScale="170" zoomScaleNormal="170" workbookViewId="0">
      <selection activeCell="B12" sqref="B12:I12"/>
    </sheetView>
  </sheetViews>
  <sheetFormatPr defaultRowHeight="15" x14ac:dyDescent="0.25"/>
  <cols>
    <col min="5" max="5" width="6.28515625" customWidth="1"/>
    <col min="6" max="6" width="9.140625" hidden="1" customWidth="1"/>
    <col min="7" max="7" width="6" customWidth="1"/>
    <col min="8" max="8" width="9.140625" hidden="1" customWidth="1"/>
    <col min="9" max="9" width="3.42578125" hidden="1" customWidth="1"/>
    <col min="10" max="10" width="21.5703125" customWidth="1"/>
    <col min="11" max="11" width="56.7109375" customWidth="1"/>
    <col min="12" max="17" width="21.28515625" style="19" customWidth="1"/>
    <col min="18" max="18" width="0.5703125" customWidth="1"/>
    <col min="19" max="20" width="9.140625" hidden="1" customWidth="1"/>
    <col min="21" max="21" width="16" style="12" bestFit="1" customWidth="1"/>
  </cols>
  <sheetData>
    <row r="1" spans="1:21" ht="30.75" customHeight="1" x14ac:dyDescent="0.3">
      <c r="A1" s="106" t="s">
        <v>74</v>
      </c>
      <c r="B1" s="107"/>
      <c r="C1" s="107"/>
      <c r="D1" s="107"/>
      <c r="E1" s="107"/>
      <c r="F1" s="107"/>
      <c r="G1" s="107"/>
      <c r="H1" s="107"/>
      <c r="I1" s="107"/>
      <c r="J1" s="108"/>
      <c r="U1"/>
    </row>
    <row r="2" spans="1:21" ht="15.75" customHeight="1" x14ac:dyDescent="0.25">
      <c r="A2" s="113" t="s">
        <v>24</v>
      </c>
      <c r="B2" s="113"/>
      <c r="C2" s="113"/>
      <c r="D2" s="113"/>
      <c r="E2" s="113"/>
      <c r="F2" s="113"/>
      <c r="G2" s="113"/>
      <c r="H2" s="113"/>
      <c r="I2" s="113"/>
      <c r="J2" s="113"/>
      <c r="K2" s="8"/>
      <c r="U2"/>
    </row>
    <row r="3" spans="1:21" ht="15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8"/>
      <c r="U3"/>
    </row>
    <row r="4" spans="1:21" ht="22.5" customHeight="1" x14ac:dyDescent="0.25">
      <c r="A4" s="6" t="s">
        <v>0</v>
      </c>
      <c r="B4" s="104" t="s">
        <v>1</v>
      </c>
      <c r="C4" s="105"/>
      <c r="D4" s="105"/>
      <c r="E4" s="105"/>
      <c r="F4" s="105"/>
      <c r="G4" s="105"/>
      <c r="H4" s="105"/>
      <c r="I4" s="105"/>
      <c r="J4" s="3"/>
      <c r="K4" s="4"/>
      <c r="U4"/>
    </row>
    <row r="5" spans="1:21" ht="23.25" customHeight="1" x14ac:dyDescent="0.25">
      <c r="A5" s="114" t="s">
        <v>2</v>
      </c>
      <c r="B5" s="115" t="s">
        <v>3</v>
      </c>
      <c r="C5" s="115"/>
      <c r="D5" s="115"/>
      <c r="E5" s="115"/>
      <c r="F5" s="115"/>
      <c r="G5" s="115"/>
      <c r="H5" s="115"/>
      <c r="I5" s="115"/>
      <c r="J5" s="78">
        <v>8830056</v>
      </c>
      <c r="K5" s="5"/>
      <c r="U5"/>
    </row>
    <row r="6" spans="1:21" ht="18.75" customHeight="1" x14ac:dyDescent="0.25">
      <c r="A6" s="114"/>
      <c r="B6" s="115" t="s">
        <v>4</v>
      </c>
      <c r="C6" s="115"/>
      <c r="D6" s="115"/>
      <c r="E6" s="115"/>
      <c r="F6" s="115"/>
      <c r="G6" s="115"/>
      <c r="H6" s="115"/>
      <c r="I6" s="115"/>
      <c r="J6" s="78">
        <v>280000</v>
      </c>
      <c r="K6" s="5"/>
      <c r="U6"/>
    </row>
    <row r="7" spans="1:21" ht="15" customHeight="1" x14ac:dyDescent="0.25">
      <c r="A7" s="114"/>
      <c r="B7" s="115" t="s">
        <v>44</v>
      </c>
      <c r="C7" s="115"/>
      <c r="D7" s="115"/>
      <c r="E7" s="115"/>
      <c r="F7" s="115"/>
      <c r="G7" s="115"/>
      <c r="H7" s="115"/>
      <c r="I7" s="115"/>
      <c r="J7" s="78">
        <v>2237500</v>
      </c>
      <c r="K7" s="5"/>
      <c r="U7"/>
    </row>
    <row r="8" spans="1:21" ht="15" customHeight="1" x14ac:dyDescent="0.25">
      <c r="A8" s="114"/>
      <c r="B8" s="115" t="s">
        <v>7</v>
      </c>
      <c r="C8" s="115"/>
      <c r="D8" s="115"/>
      <c r="E8" s="115"/>
      <c r="F8" s="115"/>
      <c r="G8" s="115"/>
      <c r="H8" s="115"/>
      <c r="I8" s="115"/>
      <c r="J8" s="78">
        <v>6641000</v>
      </c>
      <c r="K8" s="5"/>
      <c r="U8"/>
    </row>
    <row r="9" spans="1:21" ht="15" customHeight="1" x14ac:dyDescent="0.25">
      <c r="A9" s="114"/>
      <c r="B9" s="100" t="s">
        <v>5</v>
      </c>
      <c r="C9" s="100"/>
      <c r="D9" s="100"/>
      <c r="E9" s="100"/>
      <c r="F9" s="100"/>
      <c r="G9" s="100"/>
      <c r="H9" s="100"/>
      <c r="I9" s="100"/>
      <c r="J9" s="84">
        <f>SUM(J5:J8)</f>
        <v>17988556</v>
      </c>
      <c r="K9" s="7"/>
      <c r="U9"/>
    </row>
    <row r="10" spans="1:21" ht="16.5" customHeight="1" x14ac:dyDescent="0.25">
      <c r="A10" s="114" t="s">
        <v>6</v>
      </c>
      <c r="B10" s="115" t="s">
        <v>48</v>
      </c>
      <c r="C10" s="115"/>
      <c r="D10" s="115"/>
      <c r="E10" s="115"/>
      <c r="F10" s="115"/>
      <c r="G10" s="115"/>
      <c r="H10" s="115"/>
      <c r="I10" s="115"/>
      <c r="J10" s="82">
        <v>53860000</v>
      </c>
      <c r="K10" s="26"/>
      <c r="U10"/>
    </row>
    <row r="11" spans="1:21" ht="27" customHeight="1" x14ac:dyDescent="0.25">
      <c r="A11" s="114"/>
      <c r="B11" s="101" t="s">
        <v>100</v>
      </c>
      <c r="C11" s="102"/>
      <c r="D11" s="102"/>
      <c r="E11" s="102"/>
      <c r="F11" s="102"/>
      <c r="G11" s="103"/>
      <c r="H11" s="83"/>
      <c r="I11" s="83"/>
      <c r="J11" s="82">
        <v>32400000</v>
      </c>
      <c r="K11" s="26"/>
      <c r="U11"/>
    </row>
    <row r="12" spans="1:21" ht="26.25" customHeight="1" x14ac:dyDescent="0.25">
      <c r="A12" s="114"/>
      <c r="B12" s="100" t="s">
        <v>34</v>
      </c>
      <c r="C12" s="100"/>
      <c r="D12" s="100"/>
      <c r="E12" s="100"/>
      <c r="F12" s="100"/>
      <c r="G12" s="100"/>
      <c r="H12" s="100"/>
      <c r="I12" s="100"/>
      <c r="J12" s="31">
        <f>J10+J11</f>
        <v>86260000</v>
      </c>
      <c r="K12" s="7"/>
      <c r="U12"/>
    </row>
    <row r="13" spans="1:21" ht="15" customHeight="1" x14ac:dyDescent="0.25">
      <c r="A13" s="109" t="s">
        <v>9</v>
      </c>
      <c r="B13" s="115" t="s">
        <v>66</v>
      </c>
      <c r="C13" s="115"/>
      <c r="D13" s="115"/>
      <c r="E13" s="115"/>
      <c r="F13" s="115"/>
      <c r="G13" s="115"/>
      <c r="H13" s="115"/>
      <c r="I13" s="115"/>
      <c r="J13" s="78">
        <v>1890000</v>
      </c>
      <c r="K13" s="5"/>
      <c r="U13"/>
    </row>
    <row r="14" spans="1:21" ht="15" customHeight="1" x14ac:dyDescent="0.25">
      <c r="A14" s="110"/>
      <c r="B14" s="115" t="s">
        <v>47</v>
      </c>
      <c r="C14" s="115"/>
      <c r="D14" s="115"/>
      <c r="E14" s="115"/>
      <c r="F14" s="115"/>
      <c r="G14" s="115"/>
      <c r="H14" s="115"/>
      <c r="I14" s="115"/>
      <c r="J14" s="78">
        <v>7925</v>
      </c>
      <c r="K14" s="5"/>
      <c r="U14"/>
    </row>
    <row r="15" spans="1:21" ht="15" customHeight="1" x14ac:dyDescent="0.25">
      <c r="A15" s="111"/>
      <c r="B15" s="97" t="s">
        <v>30</v>
      </c>
      <c r="C15" s="98"/>
      <c r="D15" s="98"/>
      <c r="E15" s="98"/>
      <c r="F15" s="98"/>
      <c r="G15" s="99"/>
      <c r="H15" s="41"/>
      <c r="I15" s="41"/>
      <c r="J15" s="69"/>
      <c r="K15" s="5"/>
      <c r="U15"/>
    </row>
    <row r="16" spans="1:21" ht="15" customHeight="1" x14ac:dyDescent="0.25">
      <c r="A16" s="65"/>
      <c r="B16" s="97" t="s">
        <v>65</v>
      </c>
      <c r="C16" s="98"/>
      <c r="D16" s="98"/>
      <c r="E16" s="98"/>
      <c r="F16" s="98"/>
      <c r="G16" s="99"/>
      <c r="H16" s="64"/>
      <c r="I16" s="64"/>
      <c r="J16" s="69"/>
      <c r="K16" s="5"/>
      <c r="U16"/>
    </row>
    <row r="17" spans="1:21" ht="15" customHeight="1" x14ac:dyDescent="0.25">
      <c r="A17" s="116" t="s">
        <v>35</v>
      </c>
      <c r="B17" s="116"/>
      <c r="C17" s="116"/>
      <c r="D17" s="116"/>
      <c r="E17" s="116"/>
      <c r="F17" s="116"/>
      <c r="G17" s="116"/>
      <c r="H17" s="116"/>
      <c r="I17" s="116"/>
      <c r="J17" s="32">
        <f>SUM(J9,J12,J13,J14+J15)+J16</f>
        <v>106146481</v>
      </c>
      <c r="K17" s="7"/>
      <c r="U17"/>
    </row>
    <row r="18" spans="1:21" x14ac:dyDescent="0.25">
      <c r="U18"/>
    </row>
    <row r="19" spans="1:21" ht="26.25" customHeight="1" x14ac:dyDescent="0.25">
      <c r="J19" s="85"/>
      <c r="U19"/>
    </row>
    <row r="20" spans="1:21" x14ac:dyDescent="0.25">
      <c r="U20"/>
    </row>
    <row r="21" spans="1:21" x14ac:dyDescent="0.25">
      <c r="B21" s="2"/>
      <c r="U21"/>
    </row>
    <row r="22" spans="1:21" ht="18.75" x14ac:dyDescent="0.3">
      <c r="B22" s="112"/>
      <c r="C22" s="112"/>
      <c r="U22"/>
    </row>
    <row r="23" spans="1:21" x14ac:dyDescent="0.25">
      <c r="B23" s="1"/>
      <c r="C23" s="12"/>
      <c r="U23"/>
    </row>
    <row r="24" spans="1:21" ht="27" customHeight="1" x14ac:dyDescent="0.25">
      <c r="B24" s="1"/>
      <c r="C24" s="12"/>
      <c r="U24"/>
    </row>
    <row r="25" spans="1:21" x14ac:dyDescent="0.25">
      <c r="B25" s="14"/>
      <c r="C25" s="15"/>
      <c r="U25"/>
    </row>
    <row r="26" spans="1:21" x14ac:dyDescent="0.25">
      <c r="B26" s="1"/>
      <c r="C26" s="12"/>
      <c r="U26"/>
    </row>
    <row r="27" spans="1:21" x14ac:dyDescent="0.25">
      <c r="B27" s="1"/>
      <c r="C27" s="12"/>
      <c r="U27"/>
    </row>
    <row r="28" spans="1:21" x14ac:dyDescent="0.25">
      <c r="B28" s="1"/>
      <c r="C28" s="12"/>
      <c r="U28"/>
    </row>
    <row r="29" spans="1:21" x14ac:dyDescent="0.25">
      <c r="B29" s="14"/>
      <c r="C29" s="15"/>
      <c r="U29"/>
    </row>
    <row r="30" spans="1:21" x14ac:dyDescent="0.25">
      <c r="C30" s="12"/>
      <c r="U30"/>
    </row>
    <row r="31" spans="1:21" x14ac:dyDescent="0.25">
      <c r="U31"/>
    </row>
    <row r="32" spans="1:21" x14ac:dyDescent="0.25">
      <c r="U32"/>
    </row>
    <row r="33" spans="21:21" x14ac:dyDescent="0.25">
      <c r="U33"/>
    </row>
    <row r="34" spans="21:21" x14ac:dyDescent="0.25">
      <c r="U34"/>
    </row>
    <row r="35" spans="21:21" x14ac:dyDescent="0.25">
      <c r="U35"/>
    </row>
    <row r="36" spans="21:21" x14ac:dyDescent="0.25">
      <c r="U36"/>
    </row>
    <row r="37" spans="21:21" x14ac:dyDescent="0.25">
      <c r="U37"/>
    </row>
    <row r="38" spans="21:21" x14ac:dyDescent="0.25">
      <c r="U38"/>
    </row>
    <row r="39" spans="21:21" x14ac:dyDescent="0.25">
      <c r="U39"/>
    </row>
    <row r="40" spans="21:21" ht="26.25" customHeight="1" x14ac:dyDescent="0.25">
      <c r="U40"/>
    </row>
    <row r="41" spans="21:21" ht="14.25" customHeight="1" x14ac:dyDescent="0.25">
      <c r="U41"/>
    </row>
    <row r="42" spans="21:21" ht="191.25" hidden="1" customHeight="1" x14ac:dyDescent="0.25">
      <c r="U42"/>
    </row>
    <row r="43" spans="21:21" ht="14.25" customHeight="1" x14ac:dyDescent="0.25">
      <c r="U43"/>
    </row>
    <row r="44" spans="21:21" ht="24" customHeight="1" x14ac:dyDescent="0.25">
      <c r="U44"/>
    </row>
    <row r="45" spans="21:21" x14ac:dyDescent="0.25">
      <c r="U45"/>
    </row>
    <row r="46" spans="21:21" x14ac:dyDescent="0.25">
      <c r="U46"/>
    </row>
    <row r="47" spans="21:21" x14ac:dyDescent="0.25">
      <c r="U47"/>
    </row>
    <row r="48" spans="21:21" x14ac:dyDescent="0.25">
      <c r="U48"/>
    </row>
    <row r="49" spans="12:21" x14ac:dyDescent="0.25">
      <c r="U49"/>
    </row>
    <row r="50" spans="12:21" x14ac:dyDescent="0.25">
      <c r="U50"/>
    </row>
    <row r="51" spans="12:21" x14ac:dyDescent="0.25">
      <c r="U51"/>
    </row>
    <row r="52" spans="12:21" x14ac:dyDescent="0.25">
      <c r="U52"/>
    </row>
    <row r="53" spans="12:21" ht="9.75" customHeight="1" x14ac:dyDescent="0.25">
      <c r="U53"/>
    </row>
    <row r="54" spans="12:21" ht="15" customHeight="1" x14ac:dyDescent="0.25">
      <c r="U54"/>
    </row>
    <row r="55" spans="12:21" x14ac:dyDescent="0.25">
      <c r="U55"/>
    </row>
    <row r="56" spans="12:21" x14ac:dyDescent="0.25">
      <c r="U56"/>
    </row>
    <row r="57" spans="12:21" x14ac:dyDescent="0.25">
      <c r="U57"/>
    </row>
    <row r="58" spans="12:21" x14ac:dyDescent="0.25">
      <c r="U58"/>
    </row>
    <row r="59" spans="12:21" ht="20.25" customHeight="1" x14ac:dyDescent="0.25">
      <c r="U59"/>
    </row>
    <row r="60" spans="12:21" x14ac:dyDescent="0.25">
      <c r="L60" s="23"/>
      <c r="M60" s="23"/>
      <c r="N60" s="23"/>
      <c r="O60" s="23"/>
      <c r="P60" s="23"/>
      <c r="Q60" s="23"/>
      <c r="R60" s="1"/>
      <c r="S60" s="1"/>
      <c r="T60" s="1"/>
      <c r="U60" s="11"/>
    </row>
    <row r="61" spans="12:21" x14ac:dyDescent="0.25">
      <c r="L61" s="23"/>
      <c r="M61" s="23"/>
      <c r="N61" s="23"/>
      <c r="O61" s="23"/>
      <c r="P61" s="23"/>
      <c r="Q61" s="23"/>
      <c r="R61" s="1"/>
      <c r="S61" s="1"/>
      <c r="T61" s="1"/>
      <c r="U61" s="11"/>
    </row>
    <row r="62" spans="12:21" x14ac:dyDescent="0.25">
      <c r="L62" s="23"/>
      <c r="M62" s="23"/>
      <c r="N62" s="23"/>
      <c r="O62" s="23"/>
      <c r="P62" s="23"/>
      <c r="Q62" s="23"/>
      <c r="R62" s="1"/>
      <c r="S62" s="1"/>
      <c r="T62" s="1"/>
      <c r="U62" s="11"/>
    </row>
    <row r="63" spans="12:21" x14ac:dyDescent="0.25">
      <c r="L63" s="23"/>
      <c r="M63" s="23"/>
      <c r="N63" s="23"/>
      <c r="O63" s="23"/>
      <c r="P63" s="23"/>
      <c r="Q63" s="23"/>
      <c r="R63" s="1"/>
      <c r="S63" s="1"/>
      <c r="T63" s="1"/>
      <c r="U63" s="11"/>
    </row>
    <row r="64" spans="12:21" ht="15.75" customHeight="1" x14ac:dyDescent="0.25">
      <c r="L64" s="23"/>
      <c r="M64" s="23"/>
      <c r="N64" s="23"/>
      <c r="O64" s="23"/>
      <c r="P64" s="23"/>
      <c r="Q64" s="23"/>
      <c r="R64" s="1"/>
      <c r="S64" s="1"/>
      <c r="T64" s="1"/>
      <c r="U64" s="11"/>
    </row>
    <row r="65" spans="12:21" ht="15.75" customHeight="1" x14ac:dyDescent="0.25">
      <c r="L65" s="23"/>
      <c r="M65" s="23"/>
      <c r="N65" s="23"/>
      <c r="O65" s="23"/>
      <c r="P65" s="23"/>
      <c r="Q65" s="23"/>
      <c r="R65" s="1"/>
      <c r="S65" s="1"/>
      <c r="T65" s="1"/>
      <c r="U65" s="11"/>
    </row>
    <row r="66" spans="12:21" ht="15.75" customHeight="1" x14ac:dyDescent="0.25">
      <c r="L66" s="23"/>
      <c r="M66" s="23"/>
      <c r="N66" s="23"/>
      <c r="O66" s="23"/>
      <c r="P66" s="23"/>
      <c r="Q66" s="23"/>
      <c r="R66" s="1"/>
      <c r="S66" s="1"/>
      <c r="T66" s="1"/>
      <c r="U66" s="11"/>
    </row>
    <row r="67" spans="12:21" ht="15.75" customHeight="1" x14ac:dyDescent="0.25">
      <c r="L67" s="23"/>
      <c r="M67" s="23"/>
      <c r="N67" s="23"/>
      <c r="O67" s="23"/>
      <c r="P67" s="23"/>
      <c r="Q67" s="23"/>
      <c r="R67" s="1"/>
      <c r="S67" s="1"/>
      <c r="T67" s="1"/>
      <c r="U67" s="11"/>
    </row>
    <row r="68" spans="12:21" ht="15.75" customHeight="1" x14ac:dyDescent="0.25">
      <c r="L68" s="23"/>
      <c r="M68" s="23"/>
      <c r="N68" s="23"/>
      <c r="O68" s="23"/>
      <c r="P68" s="23"/>
      <c r="Q68" s="23"/>
      <c r="R68" s="1"/>
      <c r="S68" s="1"/>
      <c r="T68" s="1"/>
      <c r="U68" s="11"/>
    </row>
    <row r="69" spans="12:21" ht="15.75" customHeight="1" x14ac:dyDescent="0.25">
      <c r="L69" s="23"/>
      <c r="M69" s="23"/>
      <c r="N69" s="23"/>
      <c r="O69" s="23"/>
      <c r="P69" s="23"/>
      <c r="Q69" s="23"/>
      <c r="R69" s="1"/>
      <c r="S69" s="1"/>
      <c r="T69" s="1"/>
      <c r="U69" s="11"/>
    </row>
    <row r="70" spans="12:21" ht="15.75" customHeight="1" x14ac:dyDescent="0.25">
      <c r="L70" s="23"/>
      <c r="M70" s="23"/>
      <c r="N70" s="23"/>
      <c r="O70" s="23"/>
      <c r="P70" s="23"/>
      <c r="Q70" s="23"/>
      <c r="R70" s="1"/>
      <c r="S70" s="1"/>
      <c r="T70" s="1"/>
      <c r="U70" s="11"/>
    </row>
    <row r="71" spans="12:21" ht="15.75" customHeight="1" x14ac:dyDescent="0.25">
      <c r="L71" s="23"/>
      <c r="M71" s="23"/>
      <c r="N71" s="23"/>
      <c r="O71" s="23"/>
      <c r="P71" s="23"/>
      <c r="Q71" s="23"/>
      <c r="R71" s="1"/>
      <c r="S71" s="1"/>
      <c r="T71" s="1"/>
      <c r="U71" s="11"/>
    </row>
    <row r="72" spans="12:21" ht="15.75" customHeight="1" x14ac:dyDescent="0.25">
      <c r="L72" s="23"/>
      <c r="M72" s="23"/>
      <c r="N72" s="23"/>
      <c r="O72" s="23"/>
      <c r="P72" s="23"/>
      <c r="Q72" s="23"/>
      <c r="R72" s="1"/>
      <c r="S72" s="1"/>
      <c r="T72" s="1"/>
      <c r="U72" s="11"/>
    </row>
  </sheetData>
  <mergeCells count="20">
    <mergeCell ref="A1:J1"/>
    <mergeCell ref="A13:A15"/>
    <mergeCell ref="B22:C22"/>
    <mergeCell ref="A2:J3"/>
    <mergeCell ref="A5:A9"/>
    <mergeCell ref="B5:I5"/>
    <mergeCell ref="B6:I6"/>
    <mergeCell ref="B7:I7"/>
    <mergeCell ref="B8:I8"/>
    <mergeCell ref="A17:I17"/>
    <mergeCell ref="B13:I13"/>
    <mergeCell ref="B14:I14"/>
    <mergeCell ref="A10:A12"/>
    <mergeCell ref="B10:I10"/>
    <mergeCell ref="B12:I12"/>
    <mergeCell ref="B15:G15"/>
    <mergeCell ref="B16:G16"/>
    <mergeCell ref="B9:I9"/>
    <mergeCell ref="B11:G11"/>
    <mergeCell ref="B4:I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3969D"/>
  </sheetPr>
  <dimension ref="A1:T44"/>
  <sheetViews>
    <sheetView topLeftCell="A31" zoomScale="170" zoomScaleNormal="170" workbookViewId="0">
      <selection activeCell="K45" sqref="K45"/>
    </sheetView>
  </sheetViews>
  <sheetFormatPr defaultRowHeight="15" x14ac:dyDescent="0.25"/>
  <cols>
    <col min="1" max="1" width="11" customWidth="1"/>
    <col min="4" max="4" width="7.7109375" customWidth="1"/>
    <col min="5" max="5" width="0" hidden="1" customWidth="1"/>
    <col min="7" max="7" width="0.5703125" customWidth="1"/>
    <col min="8" max="9" width="0" hidden="1" customWidth="1"/>
    <col min="10" max="10" width="16" style="19" customWidth="1"/>
    <col min="11" max="11" width="13.85546875" style="19" bestFit="1" customWidth="1"/>
    <col min="12" max="12" width="12.85546875" style="19" bestFit="1" customWidth="1"/>
    <col min="13" max="13" width="16.140625" style="19" customWidth="1"/>
    <col min="14" max="14" width="13.5703125" style="19" customWidth="1"/>
    <col min="15" max="15" width="13.28515625" style="19" customWidth="1"/>
    <col min="16" max="16" width="12.85546875" style="18" bestFit="1" customWidth="1"/>
    <col min="17" max="17" width="14.7109375" style="18" customWidth="1"/>
    <col min="18" max="20" width="9.140625" style="18"/>
  </cols>
  <sheetData>
    <row r="1" spans="1:14" x14ac:dyDescent="0.25">
      <c r="A1" s="121" t="s">
        <v>25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4" ht="8.2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4" ht="12" customHeight="1" x14ac:dyDescent="0.25">
      <c r="A3" s="110"/>
      <c r="B3" s="124" t="s">
        <v>10</v>
      </c>
      <c r="C3" s="124"/>
      <c r="D3" s="124"/>
      <c r="E3" s="124"/>
      <c r="F3" s="124"/>
      <c r="G3" s="124"/>
      <c r="H3" s="124"/>
      <c r="I3" s="124"/>
      <c r="J3" s="86">
        <v>528458</v>
      </c>
      <c r="K3" s="20"/>
    </row>
    <row r="4" spans="1:14" ht="12" customHeight="1" x14ac:dyDescent="0.25">
      <c r="A4" s="110"/>
      <c r="B4" s="125" t="s">
        <v>55</v>
      </c>
      <c r="C4" s="125"/>
      <c r="D4" s="125"/>
      <c r="E4" s="125"/>
      <c r="F4" s="125"/>
      <c r="G4" s="125"/>
      <c r="H4" s="125"/>
      <c r="I4" s="125"/>
      <c r="J4" s="86">
        <v>4232</v>
      </c>
    </row>
    <row r="5" spans="1:14" ht="12" customHeight="1" x14ac:dyDescent="0.25">
      <c r="A5" s="110"/>
      <c r="B5" s="124" t="s">
        <v>54</v>
      </c>
      <c r="C5" s="124"/>
      <c r="D5" s="124"/>
      <c r="E5" s="124"/>
      <c r="F5" s="124"/>
      <c r="G5" s="124"/>
      <c r="H5" s="124"/>
      <c r="I5" s="124"/>
      <c r="J5" s="86">
        <v>291898</v>
      </c>
    </row>
    <row r="6" spans="1:14" ht="12" customHeight="1" x14ac:dyDescent="0.25">
      <c r="A6" s="110"/>
      <c r="B6" s="124" t="s">
        <v>11</v>
      </c>
      <c r="C6" s="124"/>
      <c r="D6" s="124"/>
      <c r="E6" s="124"/>
      <c r="F6" s="124"/>
      <c r="G6" s="124"/>
      <c r="H6" s="124"/>
      <c r="I6" s="124"/>
      <c r="J6" s="86">
        <v>496999</v>
      </c>
    </row>
    <row r="7" spans="1:14" ht="12" customHeight="1" x14ac:dyDescent="0.25">
      <c r="A7" s="110"/>
      <c r="B7" s="118" t="s">
        <v>53</v>
      </c>
      <c r="C7" s="119"/>
      <c r="D7" s="119"/>
      <c r="E7" s="119"/>
      <c r="F7" s="119"/>
      <c r="G7" s="120"/>
      <c r="H7" s="16"/>
      <c r="I7" s="16"/>
      <c r="J7" s="86">
        <v>121023</v>
      </c>
    </row>
    <row r="8" spans="1:14" ht="12" customHeight="1" x14ac:dyDescent="0.25">
      <c r="A8" s="110"/>
      <c r="B8" s="42" t="s">
        <v>57</v>
      </c>
      <c r="C8" s="43"/>
      <c r="D8" s="43"/>
      <c r="E8" s="43"/>
      <c r="F8" s="43"/>
      <c r="G8" s="44"/>
      <c r="H8" s="45"/>
      <c r="I8" s="45"/>
      <c r="J8" s="86">
        <v>9088800</v>
      </c>
    </row>
    <row r="9" spans="1:14" ht="12" customHeight="1" x14ac:dyDescent="0.25">
      <c r="A9" s="110"/>
      <c r="B9" s="42" t="s">
        <v>58</v>
      </c>
      <c r="C9" s="43"/>
      <c r="D9" s="43"/>
      <c r="E9" s="43"/>
      <c r="F9" s="43"/>
      <c r="G9" s="44"/>
      <c r="H9" s="45"/>
      <c r="I9" s="45"/>
      <c r="J9" s="86">
        <v>82017</v>
      </c>
    </row>
    <row r="10" spans="1:14" ht="12" customHeight="1" x14ac:dyDescent="0.25">
      <c r="A10" s="111"/>
      <c r="B10" s="117" t="s">
        <v>8</v>
      </c>
      <c r="C10" s="117"/>
      <c r="D10" s="117"/>
      <c r="E10" s="117"/>
      <c r="F10" s="117"/>
      <c r="G10" s="117"/>
      <c r="H10" s="117"/>
      <c r="I10" s="117"/>
      <c r="J10" s="87">
        <f>SUM(J3:J9)</f>
        <v>10613427</v>
      </c>
    </row>
    <row r="11" spans="1:14" ht="12" customHeight="1" x14ac:dyDescent="0.25">
      <c r="A11" s="109" t="s">
        <v>12</v>
      </c>
      <c r="B11" s="124" t="s">
        <v>13</v>
      </c>
      <c r="C11" s="124"/>
      <c r="D11" s="124"/>
      <c r="E11" s="124"/>
      <c r="F11" s="124"/>
      <c r="G11" s="124"/>
      <c r="H11" s="124"/>
      <c r="I11" s="124"/>
      <c r="J11" s="86">
        <v>2813840</v>
      </c>
    </row>
    <row r="12" spans="1:14" ht="12" customHeight="1" x14ac:dyDescent="0.25">
      <c r="A12" s="110"/>
      <c r="B12" s="124" t="s">
        <v>14</v>
      </c>
      <c r="C12" s="124"/>
      <c r="D12" s="124"/>
      <c r="E12" s="124"/>
      <c r="F12" s="124"/>
      <c r="G12" s="124"/>
      <c r="H12" s="124"/>
      <c r="I12" s="124"/>
      <c r="J12" s="86">
        <v>1822105</v>
      </c>
    </row>
    <row r="13" spans="1:14" ht="12" customHeight="1" x14ac:dyDescent="0.25">
      <c r="A13" s="110"/>
      <c r="B13" s="118" t="s">
        <v>42</v>
      </c>
      <c r="C13" s="119"/>
      <c r="D13" s="119"/>
      <c r="E13" s="119"/>
      <c r="F13" s="119"/>
      <c r="G13" s="119"/>
      <c r="H13" s="21"/>
      <c r="I13" s="22"/>
      <c r="J13" s="93">
        <v>176000</v>
      </c>
    </row>
    <row r="14" spans="1:14" ht="12" customHeight="1" x14ac:dyDescent="0.25">
      <c r="A14" s="110"/>
      <c r="B14" s="128" t="s">
        <v>51</v>
      </c>
      <c r="C14" s="129"/>
      <c r="D14" s="129"/>
      <c r="E14" s="129"/>
      <c r="F14" s="129"/>
      <c r="G14" s="129"/>
      <c r="H14" s="129"/>
      <c r="I14" s="130"/>
      <c r="J14" s="126">
        <v>594480</v>
      </c>
    </row>
    <row r="15" spans="1:14" ht="0.75" customHeight="1" x14ac:dyDescent="0.25">
      <c r="A15" s="110"/>
      <c r="B15" s="131"/>
      <c r="C15" s="132"/>
      <c r="D15" s="132"/>
      <c r="E15" s="132"/>
      <c r="F15" s="132"/>
      <c r="G15" s="132"/>
      <c r="H15" s="132"/>
      <c r="I15" s="133"/>
      <c r="J15" s="127"/>
    </row>
    <row r="16" spans="1:14" ht="12.75" customHeight="1" x14ac:dyDescent="0.25">
      <c r="A16" s="110"/>
      <c r="B16" s="115" t="s">
        <v>49</v>
      </c>
      <c r="C16" s="115"/>
      <c r="D16" s="115"/>
      <c r="E16" s="115"/>
      <c r="F16" s="115"/>
      <c r="G16" s="115"/>
      <c r="H16" s="115"/>
      <c r="I16" s="115"/>
      <c r="J16" s="94">
        <v>909218</v>
      </c>
      <c r="M16" s="24"/>
      <c r="N16" s="24"/>
    </row>
    <row r="17" spans="1:12" ht="12" customHeight="1" x14ac:dyDescent="0.25">
      <c r="A17" s="110"/>
      <c r="B17" s="124" t="s">
        <v>52</v>
      </c>
      <c r="C17" s="124"/>
      <c r="D17" s="124"/>
      <c r="E17" s="124"/>
      <c r="F17" s="124"/>
      <c r="G17" s="124"/>
      <c r="H17" s="124"/>
      <c r="I17" s="124"/>
      <c r="J17" s="86">
        <v>1958795</v>
      </c>
    </row>
    <row r="18" spans="1:12" ht="12" customHeight="1" x14ac:dyDescent="0.25">
      <c r="A18" s="110"/>
      <c r="B18" s="124" t="s">
        <v>15</v>
      </c>
      <c r="C18" s="124"/>
      <c r="D18" s="124"/>
      <c r="E18" s="124"/>
      <c r="F18" s="124"/>
      <c r="G18" s="124"/>
      <c r="H18" s="124"/>
      <c r="I18" s="124"/>
      <c r="J18" s="86">
        <v>814413</v>
      </c>
    </row>
    <row r="19" spans="1:12" ht="14.25" customHeight="1" x14ac:dyDescent="0.25">
      <c r="A19" s="110"/>
      <c r="B19" s="115" t="s">
        <v>43</v>
      </c>
      <c r="C19" s="115"/>
      <c r="D19" s="115"/>
      <c r="E19" s="115"/>
      <c r="F19" s="115"/>
      <c r="G19" s="115"/>
      <c r="H19" s="115"/>
      <c r="I19" s="115"/>
      <c r="J19" s="86">
        <v>42122200</v>
      </c>
    </row>
    <row r="20" spans="1:12" ht="12" customHeight="1" x14ac:dyDescent="0.25">
      <c r="A20" s="110"/>
      <c r="B20" s="124" t="s">
        <v>27</v>
      </c>
      <c r="C20" s="124"/>
      <c r="D20" s="124"/>
      <c r="E20" s="124"/>
      <c r="F20" s="124"/>
      <c r="G20" s="124"/>
      <c r="H20" s="124"/>
      <c r="I20" s="124"/>
      <c r="J20" s="86">
        <v>824000</v>
      </c>
    </row>
    <row r="21" spans="1:12" ht="12" customHeight="1" x14ac:dyDescent="0.25">
      <c r="A21" s="110"/>
      <c r="B21" s="124" t="s">
        <v>16</v>
      </c>
      <c r="C21" s="124"/>
      <c r="D21" s="124"/>
      <c r="E21" s="124"/>
      <c r="F21" s="124"/>
      <c r="G21" s="124"/>
      <c r="H21" s="124"/>
      <c r="I21" s="124"/>
      <c r="J21" s="86">
        <v>1320000</v>
      </c>
    </row>
    <row r="22" spans="1:12" ht="12" customHeight="1" x14ac:dyDescent="0.25">
      <c r="A22" s="110"/>
      <c r="B22" s="124" t="s">
        <v>33</v>
      </c>
      <c r="C22" s="124"/>
      <c r="D22" s="124"/>
      <c r="E22" s="124"/>
      <c r="F22" s="124"/>
      <c r="G22" s="124"/>
      <c r="H22" s="124"/>
      <c r="I22" s="124"/>
      <c r="J22" s="86">
        <v>1161020</v>
      </c>
      <c r="L22" s="25"/>
    </row>
    <row r="23" spans="1:12" ht="12" customHeight="1" x14ac:dyDescent="0.25">
      <c r="A23" s="110"/>
      <c r="B23" s="124" t="s">
        <v>17</v>
      </c>
      <c r="C23" s="124"/>
      <c r="D23" s="124"/>
      <c r="E23" s="124"/>
      <c r="F23" s="124"/>
      <c r="G23" s="124"/>
      <c r="H23" s="124"/>
      <c r="I23" s="124"/>
      <c r="J23" s="94">
        <v>7246055</v>
      </c>
    </row>
    <row r="24" spans="1:12" ht="12" customHeight="1" x14ac:dyDescent="0.25">
      <c r="A24" s="109" t="s">
        <v>12</v>
      </c>
      <c r="B24" s="124" t="s">
        <v>56</v>
      </c>
      <c r="C24" s="124"/>
      <c r="D24" s="124"/>
      <c r="E24" s="124"/>
      <c r="F24" s="124"/>
      <c r="G24" s="124"/>
      <c r="H24" s="124"/>
      <c r="I24" s="124"/>
      <c r="J24" s="86">
        <v>2333530</v>
      </c>
    </row>
    <row r="25" spans="1:12" ht="12" customHeight="1" x14ac:dyDescent="0.25">
      <c r="A25" s="110"/>
      <c r="B25" s="124" t="s">
        <v>32</v>
      </c>
      <c r="C25" s="124"/>
      <c r="D25" s="124"/>
      <c r="E25" s="124"/>
      <c r="F25" s="124"/>
      <c r="G25" s="124"/>
      <c r="H25" s="124"/>
      <c r="I25" s="124"/>
      <c r="J25" s="86">
        <v>2327700</v>
      </c>
    </row>
    <row r="26" spans="1:12" ht="12" customHeight="1" x14ac:dyDescent="0.25">
      <c r="A26" s="111"/>
      <c r="B26" s="117" t="s">
        <v>18</v>
      </c>
      <c r="C26" s="117"/>
      <c r="D26" s="117"/>
      <c r="E26" s="117"/>
      <c r="F26" s="117"/>
      <c r="G26" s="117"/>
      <c r="H26" s="117"/>
      <c r="I26" s="117"/>
      <c r="J26" s="87">
        <f>SUM(J11:J25)</f>
        <v>66423356</v>
      </c>
      <c r="K26" s="20"/>
    </row>
    <row r="27" spans="1:12" ht="12" customHeight="1" x14ac:dyDescent="0.25">
      <c r="A27" s="114"/>
      <c r="B27" s="124" t="s">
        <v>29</v>
      </c>
      <c r="C27" s="124"/>
      <c r="D27" s="124"/>
      <c r="E27" s="124"/>
      <c r="F27" s="124"/>
      <c r="G27" s="124"/>
      <c r="H27" s="124"/>
      <c r="I27" s="124"/>
      <c r="J27" s="86">
        <v>799410</v>
      </c>
    </row>
    <row r="28" spans="1:12" ht="12" customHeight="1" x14ac:dyDescent="0.25">
      <c r="A28" s="114"/>
      <c r="B28" s="117" t="s">
        <v>19</v>
      </c>
      <c r="C28" s="117"/>
      <c r="D28" s="117"/>
      <c r="E28" s="117"/>
      <c r="F28" s="117"/>
      <c r="G28" s="117"/>
      <c r="H28" s="117"/>
      <c r="I28" s="117"/>
      <c r="J28" s="87">
        <f>SUM(J27:J27)</f>
        <v>799410</v>
      </c>
    </row>
    <row r="29" spans="1:12" ht="12" customHeight="1" x14ac:dyDescent="0.25">
      <c r="A29" s="114" t="s">
        <v>20</v>
      </c>
      <c r="B29" s="124" t="s">
        <v>21</v>
      </c>
      <c r="C29" s="124"/>
      <c r="D29" s="124"/>
      <c r="E29" s="124"/>
      <c r="F29" s="124"/>
      <c r="G29" s="124"/>
      <c r="H29" s="124"/>
      <c r="I29" s="124"/>
      <c r="J29" s="86">
        <v>9739755</v>
      </c>
    </row>
    <row r="30" spans="1:12" ht="12" customHeight="1" x14ac:dyDescent="0.25">
      <c r="A30" s="114"/>
      <c r="B30" s="124" t="s">
        <v>26</v>
      </c>
      <c r="C30" s="124"/>
      <c r="D30" s="124"/>
      <c r="E30" s="124"/>
      <c r="F30" s="124"/>
      <c r="G30" s="124"/>
      <c r="H30" s="124"/>
      <c r="I30" s="124"/>
      <c r="J30" s="86">
        <v>2403931</v>
      </c>
    </row>
    <row r="31" spans="1:12" ht="12" customHeight="1" x14ac:dyDescent="0.25">
      <c r="A31" s="114"/>
      <c r="B31" s="124" t="s">
        <v>28</v>
      </c>
      <c r="C31" s="124"/>
      <c r="D31" s="124"/>
      <c r="E31" s="124"/>
      <c r="F31" s="124"/>
      <c r="G31" s="124"/>
      <c r="H31" s="124"/>
      <c r="I31" s="124"/>
      <c r="J31" s="86">
        <v>2874045</v>
      </c>
    </row>
    <row r="32" spans="1:12" ht="12" customHeight="1" x14ac:dyDescent="0.25">
      <c r="A32" s="114"/>
      <c r="B32" s="117" t="s">
        <v>19</v>
      </c>
      <c r="C32" s="117"/>
      <c r="D32" s="117"/>
      <c r="E32" s="117"/>
      <c r="F32" s="117"/>
      <c r="G32" s="117"/>
      <c r="H32" s="117"/>
      <c r="I32" s="117"/>
      <c r="J32" s="87">
        <f>SUM(J29:J31)</f>
        <v>15017731</v>
      </c>
    </row>
    <row r="33" spans="1:10" x14ac:dyDescent="0.25">
      <c r="A33" s="9"/>
      <c r="B33" s="10"/>
      <c r="C33" s="10"/>
      <c r="D33" s="10"/>
      <c r="E33" s="10"/>
      <c r="F33" s="10"/>
      <c r="G33" s="10"/>
      <c r="H33" s="10"/>
      <c r="I33" s="10"/>
      <c r="J33" s="88"/>
    </row>
    <row r="34" spans="1:10" ht="15" customHeight="1" x14ac:dyDescent="0.25">
      <c r="A34" s="143" t="s">
        <v>22</v>
      </c>
      <c r="B34" s="144"/>
      <c r="C34" s="144"/>
      <c r="D34" s="144"/>
      <c r="E34" s="144"/>
      <c r="F34" s="144"/>
      <c r="G34" s="144"/>
      <c r="H34" s="144"/>
      <c r="I34" s="145"/>
      <c r="J34" s="89"/>
    </row>
    <row r="35" spans="1:10" ht="12" customHeight="1" x14ac:dyDescent="0.25">
      <c r="A35" s="134"/>
      <c r="B35" s="149" t="s">
        <v>50</v>
      </c>
      <c r="C35" s="135"/>
      <c r="D35" s="135"/>
      <c r="E35" s="135"/>
      <c r="F35" s="135"/>
      <c r="G35" s="136"/>
      <c r="H35" s="30"/>
      <c r="I35" s="30"/>
      <c r="J35" s="95">
        <v>3429202</v>
      </c>
    </row>
    <row r="36" spans="1:10" ht="12" customHeight="1" x14ac:dyDescent="0.25">
      <c r="A36" s="134"/>
      <c r="B36" s="146" t="s">
        <v>19</v>
      </c>
      <c r="C36" s="146"/>
      <c r="D36" s="146"/>
      <c r="E36" s="146"/>
      <c r="F36" s="146"/>
      <c r="G36" s="146"/>
      <c r="H36" s="146"/>
      <c r="I36" s="146"/>
      <c r="J36" s="89">
        <f>SUM(J35:J35)</f>
        <v>3429202</v>
      </c>
    </row>
    <row r="37" spans="1:10" ht="15.75" customHeight="1" x14ac:dyDescent="0.25">
      <c r="A37" s="147" t="s">
        <v>36</v>
      </c>
      <c r="B37" s="148"/>
      <c r="C37" s="148"/>
      <c r="D37" s="148"/>
      <c r="E37" s="148"/>
      <c r="F37" s="148"/>
      <c r="G37" s="33"/>
      <c r="H37" s="33"/>
      <c r="I37" s="33"/>
      <c r="J37" s="90">
        <f>J36+J32+J28+J26+J10</f>
        <v>96283126</v>
      </c>
    </row>
    <row r="38" spans="1:10" ht="8.25" customHeight="1" x14ac:dyDescent="0.25">
      <c r="A38" s="140"/>
      <c r="B38" s="141"/>
      <c r="C38" s="141"/>
      <c r="D38" s="141"/>
      <c r="E38" s="141"/>
      <c r="F38" s="141"/>
      <c r="G38" s="141"/>
      <c r="H38" s="141"/>
      <c r="I38" s="141"/>
      <c r="J38" s="142"/>
    </row>
    <row r="39" spans="1:10" ht="12" customHeight="1" x14ac:dyDescent="0.25">
      <c r="A39" s="134" t="s">
        <v>23</v>
      </c>
      <c r="B39" s="135" t="s">
        <v>31</v>
      </c>
      <c r="C39" s="135"/>
      <c r="D39" s="135"/>
      <c r="E39" s="135"/>
      <c r="F39" s="135"/>
      <c r="G39" s="135"/>
      <c r="H39" s="135"/>
      <c r="I39" s="136"/>
      <c r="J39" s="96">
        <v>11406900</v>
      </c>
    </row>
    <row r="40" spans="1:10" ht="12" customHeight="1" x14ac:dyDescent="0.25">
      <c r="A40" s="134"/>
      <c r="B40" s="135" t="s">
        <v>45</v>
      </c>
      <c r="C40" s="135"/>
      <c r="D40" s="135"/>
      <c r="E40" s="135"/>
      <c r="F40" s="135"/>
      <c r="G40" s="135"/>
      <c r="H40" s="135"/>
      <c r="I40" s="136"/>
      <c r="J40" s="96">
        <v>11764700</v>
      </c>
    </row>
    <row r="41" spans="1:10" ht="12" customHeight="1" x14ac:dyDescent="0.25">
      <c r="A41" s="134"/>
      <c r="B41" s="39" t="s">
        <v>18</v>
      </c>
      <c r="C41" s="39"/>
      <c r="D41" s="39"/>
      <c r="E41" s="39"/>
      <c r="F41" s="39"/>
      <c r="G41" s="39"/>
      <c r="H41" s="39"/>
      <c r="I41" s="40"/>
      <c r="J41" s="91">
        <f>SUM(J39:J40)</f>
        <v>23171600</v>
      </c>
    </row>
    <row r="42" spans="1:10" ht="12" customHeight="1" x14ac:dyDescent="0.25">
      <c r="A42" s="134"/>
      <c r="B42" s="135" t="s">
        <v>75</v>
      </c>
      <c r="C42" s="135"/>
      <c r="D42" s="135"/>
      <c r="E42" s="135"/>
      <c r="F42" s="135"/>
      <c r="G42" s="135"/>
      <c r="H42" s="135"/>
      <c r="I42" s="136"/>
      <c r="J42" s="96">
        <v>9788427</v>
      </c>
    </row>
    <row r="43" spans="1:10" ht="12" customHeight="1" x14ac:dyDescent="0.25">
      <c r="A43" s="134"/>
      <c r="B43" s="135" t="s">
        <v>76</v>
      </c>
      <c r="C43" s="135"/>
      <c r="D43" s="135"/>
      <c r="E43" s="135"/>
      <c r="F43" s="135"/>
      <c r="G43" s="135"/>
      <c r="H43" s="135"/>
      <c r="I43" s="136"/>
      <c r="J43" s="96">
        <v>5698731</v>
      </c>
    </row>
    <row r="44" spans="1:10" ht="12" customHeight="1" x14ac:dyDescent="0.25">
      <c r="A44" s="134"/>
      <c r="B44" s="137" t="s">
        <v>77</v>
      </c>
      <c r="C44" s="138"/>
      <c r="D44" s="138"/>
      <c r="E44" s="138"/>
      <c r="F44" s="138"/>
      <c r="G44" s="139"/>
      <c r="H44" s="34"/>
      <c r="I44" s="34"/>
      <c r="J44" s="92">
        <f>J42-J43</f>
        <v>4089696</v>
      </c>
    </row>
  </sheetData>
  <mergeCells count="46">
    <mergeCell ref="A27:A28"/>
    <mergeCell ref="B27:I27"/>
    <mergeCell ref="B28:I28"/>
    <mergeCell ref="A38:J38"/>
    <mergeCell ref="A34:I34"/>
    <mergeCell ref="A35:A36"/>
    <mergeCell ref="B36:I36"/>
    <mergeCell ref="A37:F37"/>
    <mergeCell ref="B35:G35"/>
    <mergeCell ref="A29:A32"/>
    <mergeCell ref="B29:I29"/>
    <mergeCell ref="B30:I30"/>
    <mergeCell ref="B31:I31"/>
    <mergeCell ref="B32:I32"/>
    <mergeCell ref="A39:A44"/>
    <mergeCell ref="B39:I39"/>
    <mergeCell ref="B40:I40"/>
    <mergeCell ref="B42:I42"/>
    <mergeCell ref="B43:I43"/>
    <mergeCell ref="B44:G44"/>
    <mergeCell ref="A11:A23"/>
    <mergeCell ref="B19:I19"/>
    <mergeCell ref="B20:I20"/>
    <mergeCell ref="A24:A26"/>
    <mergeCell ref="B24:I24"/>
    <mergeCell ref="B25:I25"/>
    <mergeCell ref="B26:I26"/>
    <mergeCell ref="B21:I21"/>
    <mergeCell ref="B22:I22"/>
    <mergeCell ref="B23:I23"/>
    <mergeCell ref="B11:I11"/>
    <mergeCell ref="J14:J15"/>
    <mergeCell ref="B16:I16"/>
    <mergeCell ref="B17:I17"/>
    <mergeCell ref="B18:I18"/>
    <mergeCell ref="B12:I12"/>
    <mergeCell ref="B14:I15"/>
    <mergeCell ref="B13:G13"/>
    <mergeCell ref="B10:I10"/>
    <mergeCell ref="B7:G7"/>
    <mergeCell ref="A3:A10"/>
    <mergeCell ref="A1:J2"/>
    <mergeCell ref="B3:I3"/>
    <mergeCell ref="B4:I4"/>
    <mergeCell ref="B5:I5"/>
    <mergeCell ref="B6:I6"/>
  </mergeCells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19F3-3AFF-40E2-A27A-7AEF2B7EFE95}">
  <sheetPr>
    <tabColor rgb="FF13969D"/>
  </sheetPr>
  <dimension ref="A4:D23"/>
  <sheetViews>
    <sheetView topLeftCell="A4" workbookViewId="0">
      <selection activeCell="D18" sqref="D7:D18"/>
    </sheetView>
  </sheetViews>
  <sheetFormatPr defaultRowHeight="15" x14ac:dyDescent="0.25"/>
  <cols>
    <col min="1" max="1" width="18.42578125" customWidth="1"/>
    <col min="2" max="2" width="27.5703125" customWidth="1"/>
    <col min="3" max="3" width="19.7109375" customWidth="1"/>
    <col min="4" max="4" width="16.5703125" bestFit="1" customWidth="1"/>
  </cols>
  <sheetData>
    <row r="4" spans="1:4" x14ac:dyDescent="0.25">
      <c r="A4" s="150" t="s">
        <v>78</v>
      </c>
      <c r="B4" s="150"/>
      <c r="C4" s="150"/>
      <c r="D4" s="150"/>
    </row>
    <row r="5" spans="1:4" ht="42.75" x14ac:dyDescent="0.25">
      <c r="A5" s="51" t="s">
        <v>61</v>
      </c>
      <c r="B5" s="52" t="s">
        <v>62</v>
      </c>
      <c r="C5" s="56" t="s">
        <v>63</v>
      </c>
      <c r="D5" s="58" t="s">
        <v>64</v>
      </c>
    </row>
    <row r="6" spans="1:4" ht="15" customHeight="1" x14ac:dyDescent="0.25">
      <c r="A6" s="151" t="s">
        <v>59</v>
      </c>
      <c r="B6" s="54" t="s">
        <v>60</v>
      </c>
      <c r="C6" s="57">
        <v>75000000</v>
      </c>
      <c r="D6" s="59">
        <v>75000000</v>
      </c>
    </row>
    <row r="7" spans="1:4" ht="30" x14ac:dyDescent="0.25">
      <c r="A7" s="152"/>
      <c r="B7" s="55" t="s">
        <v>80</v>
      </c>
      <c r="C7" s="72">
        <v>4000000</v>
      </c>
      <c r="D7" s="72">
        <v>3999992</v>
      </c>
    </row>
    <row r="8" spans="1:4" x14ac:dyDescent="0.25">
      <c r="A8" s="152"/>
      <c r="B8" s="53" t="s">
        <v>81</v>
      </c>
      <c r="C8" s="72">
        <v>24000000</v>
      </c>
      <c r="D8" s="72">
        <v>23999952</v>
      </c>
    </row>
    <row r="9" spans="1:4" ht="30" x14ac:dyDescent="0.25">
      <c r="A9" s="152"/>
      <c r="B9" s="55" t="s">
        <v>82</v>
      </c>
      <c r="C9" s="72">
        <v>3000000</v>
      </c>
      <c r="D9" s="72">
        <v>2990211</v>
      </c>
    </row>
    <row r="10" spans="1:4" ht="30" x14ac:dyDescent="0.25">
      <c r="A10" s="152"/>
      <c r="B10" s="53" t="s">
        <v>83</v>
      </c>
      <c r="C10" s="72">
        <v>3000000</v>
      </c>
      <c r="D10" s="72">
        <v>3000000</v>
      </c>
    </row>
    <row r="11" spans="1:4" ht="30" x14ac:dyDescent="0.25">
      <c r="A11" s="152"/>
      <c r="B11" s="53" t="s">
        <v>84</v>
      </c>
      <c r="C11" s="73">
        <v>2000000</v>
      </c>
      <c r="D11" s="73">
        <v>2000000</v>
      </c>
    </row>
    <row r="12" spans="1:4" ht="30" x14ac:dyDescent="0.25">
      <c r="A12" s="152"/>
      <c r="B12" s="63" t="s">
        <v>85</v>
      </c>
      <c r="C12" s="74">
        <v>3000000</v>
      </c>
      <c r="D12" s="74">
        <v>3000000</v>
      </c>
    </row>
    <row r="13" spans="1:4" ht="30" x14ac:dyDescent="0.25">
      <c r="A13" s="152"/>
      <c r="B13" s="55" t="s">
        <v>86</v>
      </c>
      <c r="C13" s="72">
        <v>4000000</v>
      </c>
      <c r="D13" s="72">
        <v>4000000</v>
      </c>
    </row>
    <row r="14" spans="1:4" ht="30" x14ac:dyDescent="0.25">
      <c r="A14" s="152"/>
      <c r="B14" s="62" t="s">
        <v>87</v>
      </c>
      <c r="C14" s="75">
        <v>3000000</v>
      </c>
      <c r="D14" s="75">
        <v>3000000</v>
      </c>
    </row>
    <row r="15" spans="1:4" ht="30" x14ac:dyDescent="0.25">
      <c r="A15" s="152"/>
      <c r="B15" s="62" t="s">
        <v>88</v>
      </c>
      <c r="C15" s="75">
        <v>4500000</v>
      </c>
      <c r="D15" s="75">
        <v>4500000</v>
      </c>
    </row>
    <row r="16" spans="1:4" ht="30" x14ac:dyDescent="0.25">
      <c r="A16" s="152"/>
      <c r="B16" s="62" t="s">
        <v>89</v>
      </c>
      <c r="C16" s="75">
        <v>4500000</v>
      </c>
      <c r="D16" s="75">
        <v>4500000</v>
      </c>
    </row>
    <row r="17" spans="1:4" ht="30" x14ac:dyDescent="0.25">
      <c r="A17" s="152"/>
      <c r="B17" s="62" t="s">
        <v>84</v>
      </c>
      <c r="C17" s="75">
        <v>3000000</v>
      </c>
      <c r="D17" s="75">
        <v>3000000</v>
      </c>
    </row>
    <row r="18" spans="1:4" ht="30" x14ac:dyDescent="0.25">
      <c r="A18" s="152"/>
      <c r="B18" s="62" t="s">
        <v>90</v>
      </c>
      <c r="C18" s="75">
        <v>10000000</v>
      </c>
      <c r="D18" s="75">
        <v>9994900</v>
      </c>
    </row>
    <row r="19" spans="1:4" ht="42.75" x14ac:dyDescent="0.25">
      <c r="A19" s="51" t="s">
        <v>61</v>
      </c>
      <c r="B19" s="52" t="s">
        <v>62</v>
      </c>
      <c r="C19" s="70" t="s">
        <v>63</v>
      </c>
      <c r="D19" s="58" t="s">
        <v>64</v>
      </c>
    </row>
    <row r="20" spans="1:4" x14ac:dyDescent="0.25">
      <c r="A20" s="66"/>
      <c r="B20" s="54" t="s">
        <v>60</v>
      </c>
      <c r="C20" s="60">
        <v>75000000</v>
      </c>
      <c r="D20" s="61">
        <v>75000000</v>
      </c>
    </row>
    <row r="21" spans="1:4" ht="30" x14ac:dyDescent="0.25">
      <c r="A21" s="153" t="s">
        <v>79</v>
      </c>
      <c r="B21" s="53" t="s">
        <v>91</v>
      </c>
      <c r="C21" s="71">
        <v>7000000</v>
      </c>
      <c r="D21" s="71">
        <v>6999986</v>
      </c>
    </row>
    <row r="22" spans="1:4" ht="30" x14ac:dyDescent="0.25">
      <c r="A22" s="154"/>
      <c r="B22" s="13" t="s">
        <v>80</v>
      </c>
      <c r="C22" s="76">
        <v>4000000</v>
      </c>
      <c r="D22" s="76">
        <v>3999992</v>
      </c>
    </row>
    <row r="23" spans="1:4" ht="45" x14ac:dyDescent="0.25">
      <c r="A23" s="155"/>
      <c r="B23" s="13" t="s">
        <v>92</v>
      </c>
      <c r="C23" s="76">
        <v>8000000</v>
      </c>
      <c r="D23" s="76">
        <v>8000000</v>
      </c>
    </row>
  </sheetData>
  <mergeCells count="3">
    <mergeCell ref="A4:D4"/>
    <mergeCell ref="A6:A18"/>
    <mergeCell ref="A21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3969D"/>
  </sheetPr>
  <dimension ref="B3:E23"/>
  <sheetViews>
    <sheetView topLeftCell="A4" workbookViewId="0">
      <selection activeCell="C17" sqref="C17"/>
    </sheetView>
  </sheetViews>
  <sheetFormatPr defaultRowHeight="15" x14ac:dyDescent="0.25"/>
  <cols>
    <col min="1" max="1" width="2.140625" customWidth="1"/>
    <col min="2" max="2" width="35.140625" customWidth="1"/>
    <col min="3" max="3" width="23.28515625" customWidth="1"/>
    <col min="4" max="4" width="16.28515625" bestFit="1" customWidth="1"/>
    <col min="5" max="5" width="17.28515625" bestFit="1" customWidth="1"/>
  </cols>
  <sheetData>
    <row r="3" spans="2:5" ht="18.75" x14ac:dyDescent="0.3">
      <c r="B3" s="157" t="s">
        <v>37</v>
      </c>
      <c r="C3" s="157"/>
    </row>
    <row r="4" spans="2:5" x14ac:dyDescent="0.25">
      <c r="B4" s="28" t="s">
        <v>67</v>
      </c>
      <c r="C4" s="67">
        <v>74449513</v>
      </c>
      <c r="D4" s="49"/>
    </row>
    <row r="5" spans="2:5" x14ac:dyDescent="0.25">
      <c r="B5" s="28" t="s">
        <v>68</v>
      </c>
      <c r="C5" s="67">
        <v>912041</v>
      </c>
      <c r="D5" s="46"/>
    </row>
    <row r="6" spans="2:5" x14ac:dyDescent="0.25">
      <c r="B6" s="29" t="s">
        <v>101</v>
      </c>
      <c r="C6" s="68">
        <f>C4+C5</f>
        <v>75361554</v>
      </c>
      <c r="D6" s="50"/>
    </row>
    <row r="7" spans="2:5" x14ac:dyDescent="0.25">
      <c r="B7" s="29"/>
      <c r="C7" s="68"/>
      <c r="D7" s="50"/>
    </row>
    <row r="8" spans="2:5" x14ac:dyDescent="0.25">
      <c r="B8" s="29" t="s">
        <v>69</v>
      </c>
      <c r="C8" s="68">
        <v>80054026</v>
      </c>
      <c r="D8" s="48"/>
    </row>
    <row r="9" spans="2:5" x14ac:dyDescent="0.25">
      <c r="B9" s="29" t="s">
        <v>70</v>
      </c>
      <c r="C9" s="77">
        <v>140888</v>
      </c>
      <c r="D9" s="49"/>
    </row>
    <row r="10" spans="2:5" x14ac:dyDescent="0.25">
      <c r="B10" s="29" t="s">
        <v>102</v>
      </c>
      <c r="C10" s="77">
        <f>C8+C9</f>
        <v>80194914</v>
      </c>
      <c r="D10" s="49"/>
    </row>
    <row r="11" spans="2:5" ht="18.75" x14ac:dyDescent="0.3">
      <c r="B11" s="35" t="s">
        <v>46</v>
      </c>
      <c r="C11" s="77">
        <f>C10-C6</f>
        <v>4833360</v>
      </c>
      <c r="D11" s="49"/>
    </row>
    <row r="12" spans="2:5" x14ac:dyDescent="0.25">
      <c r="B12" s="29"/>
      <c r="C12" s="77"/>
      <c r="D12" s="49"/>
    </row>
    <row r="13" spans="2:5" ht="18.75" x14ac:dyDescent="0.3">
      <c r="B13" s="156" t="s">
        <v>39</v>
      </c>
      <c r="C13" s="156"/>
      <c r="E13" s="85"/>
    </row>
    <row r="14" spans="2:5" x14ac:dyDescent="0.25">
      <c r="B14" s="29" t="s">
        <v>71</v>
      </c>
      <c r="C14" s="68">
        <v>80704895</v>
      </c>
      <c r="D14" s="47"/>
    </row>
    <row r="15" spans="2:5" x14ac:dyDescent="0.25">
      <c r="B15" s="29" t="s">
        <v>72</v>
      </c>
      <c r="C15" s="68">
        <v>68386383</v>
      </c>
      <c r="D15" s="50"/>
    </row>
    <row r="16" spans="2:5" ht="18.75" x14ac:dyDescent="0.3">
      <c r="B16" s="35" t="s">
        <v>46</v>
      </c>
      <c r="C16" s="36">
        <f>C15-C14</f>
        <v>-12318512</v>
      </c>
    </row>
    <row r="17" spans="2:3" ht="18.75" x14ac:dyDescent="0.3">
      <c r="B17" s="35"/>
      <c r="C17" s="36"/>
    </row>
    <row r="18" spans="2:3" x14ac:dyDescent="0.25">
      <c r="B18" s="1"/>
      <c r="C18" s="12"/>
    </row>
    <row r="19" spans="2:3" x14ac:dyDescent="0.25">
      <c r="B19" s="1"/>
      <c r="C19" s="12"/>
    </row>
    <row r="20" spans="2:3" ht="30" customHeight="1" x14ac:dyDescent="0.3">
      <c r="B20" s="158" t="s">
        <v>73</v>
      </c>
      <c r="C20" s="158"/>
    </row>
    <row r="21" spans="2:3" x14ac:dyDescent="0.25">
      <c r="B21" s="13" t="s">
        <v>40</v>
      </c>
      <c r="C21" s="27">
        <f>'P.ügyi beszámoló'!J17</f>
        <v>106146481</v>
      </c>
    </row>
    <row r="22" spans="2:3" x14ac:dyDescent="0.25">
      <c r="B22" s="13" t="s">
        <v>41</v>
      </c>
      <c r="C22" s="17">
        <f>Kiadás!J37</f>
        <v>96283126</v>
      </c>
    </row>
    <row r="23" spans="2:3" ht="18.75" x14ac:dyDescent="0.3">
      <c r="B23" s="37" t="s">
        <v>38</v>
      </c>
      <c r="C23" s="38">
        <f>C21-C22</f>
        <v>9863355</v>
      </c>
    </row>
  </sheetData>
  <mergeCells count="3">
    <mergeCell ref="B13:C13"/>
    <mergeCell ref="B3:C3"/>
    <mergeCell ref="B20:C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022FC-4412-4CFD-AA8F-4F908B0315A1}">
  <sheetPr>
    <tabColor rgb="FF13969D"/>
  </sheetPr>
  <dimension ref="A1:C17"/>
  <sheetViews>
    <sheetView workbookViewId="0">
      <selection activeCell="F20" sqref="F20"/>
    </sheetView>
  </sheetViews>
  <sheetFormatPr defaultRowHeight="15" x14ac:dyDescent="0.25"/>
  <cols>
    <col min="2" max="2" width="14.28515625" customWidth="1"/>
    <col min="3" max="3" width="9.85546875" style="79" bestFit="1" customWidth="1"/>
  </cols>
  <sheetData>
    <row r="1" spans="1:3" x14ac:dyDescent="0.25">
      <c r="A1">
        <v>5</v>
      </c>
      <c r="B1" t="s">
        <v>93</v>
      </c>
      <c r="C1" s="79">
        <v>540000</v>
      </c>
    </row>
    <row r="2" spans="1:3" x14ac:dyDescent="0.25">
      <c r="A2">
        <v>2</v>
      </c>
      <c r="B2" s="80" t="s">
        <v>94</v>
      </c>
      <c r="C2" s="81">
        <v>7120000</v>
      </c>
    </row>
    <row r="3" spans="1:3" x14ac:dyDescent="0.25">
      <c r="A3">
        <v>3</v>
      </c>
      <c r="B3" s="80" t="s">
        <v>95</v>
      </c>
      <c r="C3" s="81">
        <v>280000</v>
      </c>
    </row>
    <row r="4" spans="1:3" x14ac:dyDescent="0.25">
      <c r="A4">
        <v>4</v>
      </c>
      <c r="B4" s="80" t="s">
        <v>96</v>
      </c>
      <c r="C4" s="81">
        <v>1380000</v>
      </c>
    </row>
    <row r="5" spans="1:3" x14ac:dyDescent="0.25">
      <c r="A5">
        <v>10</v>
      </c>
      <c r="B5" t="s">
        <v>97</v>
      </c>
      <c r="C5" s="79">
        <v>5000</v>
      </c>
    </row>
    <row r="6" spans="1:3" x14ac:dyDescent="0.25">
      <c r="A6">
        <v>17</v>
      </c>
      <c r="B6" t="s">
        <v>98</v>
      </c>
      <c r="C6" s="79">
        <v>1690056</v>
      </c>
    </row>
    <row r="7" spans="1:3" x14ac:dyDescent="0.25">
      <c r="A7">
        <v>18</v>
      </c>
      <c r="B7" s="80" t="s">
        <v>96</v>
      </c>
      <c r="C7" s="81">
        <v>317500</v>
      </c>
    </row>
    <row r="8" spans="1:3" x14ac:dyDescent="0.25">
      <c r="A8">
        <v>28</v>
      </c>
      <c r="B8" s="80" t="s">
        <v>94</v>
      </c>
      <c r="C8" s="81">
        <v>15000</v>
      </c>
    </row>
    <row r="9" spans="1:3" x14ac:dyDescent="0.25">
      <c r="A9">
        <v>29</v>
      </c>
      <c r="B9" t="s">
        <v>99</v>
      </c>
      <c r="C9" s="79">
        <v>6641000</v>
      </c>
    </row>
    <row r="10" spans="1:3" x14ac:dyDescent="0.25">
      <c r="C10" s="79">
        <f>SUM(C1:C9)</f>
        <v>17988556</v>
      </c>
    </row>
    <row r="13" spans="1:3" x14ac:dyDescent="0.25">
      <c r="B13" t="s">
        <v>94</v>
      </c>
      <c r="C13" s="79">
        <f>C2+C8+C5+C6</f>
        <v>8830056</v>
      </c>
    </row>
    <row r="14" spans="1:3" x14ac:dyDescent="0.25">
      <c r="B14" t="s">
        <v>95</v>
      </c>
      <c r="C14" s="79">
        <f>C3</f>
        <v>280000</v>
      </c>
    </row>
    <row r="15" spans="1:3" x14ac:dyDescent="0.25">
      <c r="B15" t="s">
        <v>96</v>
      </c>
      <c r="C15" s="79">
        <f>C4+C7+C1</f>
        <v>2237500</v>
      </c>
    </row>
    <row r="16" spans="1:3" x14ac:dyDescent="0.25">
      <c r="B16" t="s">
        <v>99</v>
      </c>
      <c r="C16" s="79">
        <f>C9</f>
        <v>6641000</v>
      </c>
    </row>
    <row r="17" spans="3:3" x14ac:dyDescent="0.25">
      <c r="C17" s="79">
        <f>SUM(C13:C16)</f>
        <v>17988556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P.ügyi beszámoló</vt:lpstr>
      <vt:lpstr>Kiadás</vt:lpstr>
      <vt:lpstr>AM-MOE pályázat</vt:lpstr>
      <vt:lpstr>Bank-pénztár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2022-04-07T09:03:33Z</cp:lastPrinted>
  <dcterms:created xsi:type="dcterms:W3CDTF">2016-05-13T12:20:16Z</dcterms:created>
  <dcterms:modified xsi:type="dcterms:W3CDTF">2022-04-19T12:58:11Z</dcterms:modified>
</cp:coreProperties>
</file>